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9240" activeTab="0"/>
  </bookViews>
  <sheets>
    <sheet name="Factoring Overdraft Comparis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Glenn Blackman</author>
  </authors>
  <commentList>
    <comment ref="A10" authorId="0">
      <text>
        <r>
          <rPr>
            <b/>
            <sz val="9"/>
            <rFont val="Tahoma"/>
            <family val="0"/>
          </rPr>
          <t>Glenn Blackman:</t>
        </r>
        <r>
          <rPr>
            <sz val="9"/>
            <rFont val="Tahoma"/>
            <family val="0"/>
          </rPr>
          <t xml:space="preserve">
Discount charge includes base rate or LIBOR rate over which the discount charge is added</t>
        </r>
      </text>
    </comment>
    <comment ref="E8" authorId="0">
      <text>
        <r>
          <rPr>
            <b/>
            <sz val="9"/>
            <rFont val="Tahoma"/>
            <family val="0"/>
          </rPr>
          <t>Glenn Blackman:</t>
        </r>
        <r>
          <rPr>
            <sz val="9"/>
            <rFont val="Tahoma"/>
            <family val="0"/>
          </rPr>
          <t xml:space="preserve">
Factoring: Calculated as an illustration only at 12.5% of annual turnover which is 2 months sales at 75%
Overdaft: Calculated as an illustration only - 2 months sales with a 2 times debtor cover covenant</t>
        </r>
      </text>
    </comment>
    <comment ref="E16" authorId="0">
      <text>
        <r>
          <rPr>
            <b/>
            <sz val="9"/>
            <rFont val="Tahoma"/>
            <family val="0"/>
          </rPr>
          <t>Glenn Blackman:</t>
        </r>
        <r>
          <rPr>
            <sz val="9"/>
            <rFont val="Tahoma"/>
            <family val="0"/>
          </rPr>
          <t xml:space="preserve">
The calculator assumes no additional costs e.g. payments taken by BACS</t>
        </r>
      </text>
    </comment>
    <comment ref="E18" authorId="0">
      <text>
        <r>
          <rPr>
            <b/>
            <sz val="9"/>
            <rFont val="Tahoma"/>
            <family val="0"/>
          </rPr>
          <t>Glenn Blackman:</t>
        </r>
        <r>
          <rPr>
            <sz val="9"/>
            <rFont val="Tahoma"/>
            <family val="0"/>
          </rPr>
          <t xml:space="preserve">
The calculator assumes that the credit controllers cost can be saved as the factoring company will undertake the collection of the sales ledger.</t>
        </r>
      </text>
    </comment>
    <comment ref="A24" authorId="0">
      <text>
        <r>
          <rPr>
            <b/>
            <sz val="9"/>
            <rFont val="Tahoma"/>
            <family val="0"/>
          </rPr>
          <t>Glenn Blackman:</t>
        </r>
        <r>
          <rPr>
            <sz val="9"/>
            <rFont val="Tahoma"/>
            <family val="0"/>
          </rPr>
          <t xml:space="preserve">
As cash is released immediately discounts with suppliers for cash or fast payment terms can be negotiatied.</t>
        </r>
      </text>
    </comment>
    <comment ref="A27" authorId="0">
      <text>
        <r>
          <rPr>
            <b/>
            <sz val="9"/>
            <rFont val="Tahoma"/>
            <family val="0"/>
          </rPr>
          <t>Glenn Blackman:</t>
        </r>
        <r>
          <rPr>
            <sz val="9"/>
            <rFont val="Tahoma"/>
            <family val="0"/>
          </rPr>
          <t xml:space="preserve">
The number of credit controllers used by the business to collect its sales ledger. If part-time, enter as 0.X of a credit controller but enter the full annual salary</t>
        </r>
      </text>
    </comment>
    <comment ref="A21" authorId="0">
      <text>
        <r>
          <rPr>
            <b/>
            <sz val="9"/>
            <rFont val="Tahoma"/>
            <family val="0"/>
          </rPr>
          <t>Glenn Blackman:</t>
        </r>
        <r>
          <rPr>
            <sz val="9"/>
            <rFont val="Tahoma"/>
            <family val="0"/>
          </rPr>
          <t xml:space="preserve">
Cost of producing a statement or a chasing letter to a debtor.</t>
        </r>
      </text>
    </comment>
    <comment ref="A20" authorId="0">
      <text>
        <r>
          <rPr>
            <b/>
            <sz val="9"/>
            <rFont val="Tahoma"/>
            <family val="0"/>
          </rPr>
          <t>Glenn Blackman:</t>
        </r>
        <r>
          <rPr>
            <sz val="9"/>
            <rFont val="Tahoma"/>
            <family val="0"/>
          </rPr>
          <t xml:space="preserve">
Number of letters i.e. statements plus chasing letters</t>
        </r>
      </text>
    </comment>
    <comment ref="B20" authorId="0">
      <text>
        <r>
          <rPr>
            <b/>
            <sz val="9"/>
            <rFont val="Tahoma"/>
            <family val="0"/>
          </rPr>
          <t>Glenn Blackman:</t>
        </r>
        <r>
          <rPr>
            <sz val="9"/>
            <rFont val="Tahoma"/>
            <family val="0"/>
          </rPr>
          <t xml:space="preserve">
Our starting value of 1.25 assumes one statement to each debtor each month and a chasing letter to 25% of the debtors each month.</t>
        </r>
      </text>
    </comment>
    <comment ref="A25" authorId="0">
      <text>
        <r>
          <rPr>
            <b/>
            <sz val="9"/>
            <rFont val="Tahoma"/>
            <family val="0"/>
          </rPr>
          <t>Glenn Blackman:</t>
        </r>
        <r>
          <rPr>
            <sz val="9"/>
            <rFont val="Tahoma"/>
            <family val="0"/>
          </rPr>
          <t xml:space="preserve">
Typically purchases may be 50% of turnover so a value of 10% in this box assumes that circa 20% of purchases will be discounted for that gross margin.</t>
        </r>
      </text>
    </comment>
    <comment ref="G30" authorId="0">
      <text>
        <r>
          <rPr>
            <b/>
            <sz val="9"/>
            <rFont val="Tahoma"/>
            <family val="0"/>
          </rPr>
          <t>Glenn Blackman:</t>
        </r>
        <r>
          <rPr>
            <sz val="9"/>
            <rFont val="Tahoma"/>
            <family val="0"/>
          </rPr>
          <t xml:space="preserve">
Savings are illustrative only and will be unique to each business.</t>
        </r>
      </text>
    </comment>
    <comment ref="K26" authorId="0">
      <text>
        <r>
          <rPr>
            <b/>
            <sz val="9"/>
            <rFont val="Tahoma"/>
            <family val="0"/>
          </rPr>
          <t>Glenn Blackman:</t>
        </r>
        <r>
          <rPr>
            <sz val="9"/>
            <rFont val="Tahoma"/>
            <family val="0"/>
          </rPr>
          <t xml:space="preserve">
Discounts achieved pro rata in proportion to level of funding released compared to Factoring</t>
        </r>
      </text>
    </comment>
    <comment ref="K30" authorId="0">
      <text>
        <r>
          <rPr>
            <b/>
            <sz val="9"/>
            <rFont val="Tahoma"/>
            <family val="0"/>
          </rPr>
          <t>Glenn Blackman:</t>
        </r>
        <r>
          <rPr>
            <sz val="9"/>
            <rFont val="Tahoma"/>
            <family val="0"/>
          </rPr>
          <t xml:space="preserve">
Savings are illustrative only and will be unique to each business.</t>
        </r>
      </text>
    </comment>
    <comment ref="A13" authorId="0">
      <text>
        <r>
          <rPr>
            <b/>
            <sz val="9"/>
            <rFont val="Tahoma"/>
            <family val="0"/>
          </rPr>
          <t>Glenn Blackman:</t>
        </r>
        <r>
          <rPr>
            <sz val="9"/>
            <rFont val="Tahoma"/>
            <family val="0"/>
          </rPr>
          <t xml:space="preserve">
The Interest rate includes base rate or LIBOR over which the interest margin is charged</t>
        </r>
      </text>
    </comment>
  </commentList>
</comments>
</file>

<file path=xl/sharedStrings.xml><?xml version="1.0" encoding="utf-8"?>
<sst xmlns="http://schemas.openxmlformats.org/spreadsheetml/2006/main" count="48" uniqueCount="48">
  <si>
    <t>Service Charge:</t>
  </si>
  <si>
    <t>Discount Charge:</t>
  </si>
  <si>
    <t>Savings:</t>
  </si>
  <si>
    <t>Total savings:</t>
  </si>
  <si>
    <t>Phone quarterly rental:</t>
  </si>
  <si>
    <t>Calling charges:</t>
  </si>
  <si>
    <t>Calls per debtor per month:</t>
  </si>
  <si>
    <t>Minutes per call:</t>
  </si>
  <si>
    <t>Letters per month:</t>
  </si>
  <si>
    <t>Cost per letter:</t>
  </si>
  <si>
    <t>Cost per stamp:</t>
  </si>
  <si>
    <t>Printing &amp; mailing costs:</t>
  </si>
  <si>
    <t>Supplier discount received:</t>
  </si>
  <si>
    <t>Supplier discounts:</t>
  </si>
  <si>
    <t>INPUT AREA</t>
  </si>
  <si>
    <t>Note: this example is intended to be illustrative only - enter values into the yellow boxes to operate the calculator</t>
  </si>
  <si>
    <t>Factoring service charge:</t>
  </si>
  <si>
    <t>Discount on percentage of turnover:</t>
  </si>
  <si>
    <t>Credit controllers salary:</t>
  </si>
  <si>
    <t>Employers National Insurance contribution:</t>
  </si>
  <si>
    <t>Employers pension contribution % of salary:</t>
  </si>
  <si>
    <t>Value of other employee benefits per annum:</t>
  </si>
  <si>
    <t>Cost of phone line rental each quarter:</t>
  </si>
  <si>
    <t>Factoring discount charge %:</t>
  </si>
  <si>
    <r>
      <t xml:space="preserve"> Money saved / </t>
    </r>
    <r>
      <rPr>
        <b/>
        <sz val="10"/>
        <color indexed="10"/>
        <rFont val="Arial"/>
        <family val="2"/>
      </rPr>
      <t>lost</t>
    </r>
  </si>
  <si>
    <t>Net position each year:</t>
  </si>
  <si>
    <t>Number of live debtors:</t>
  </si>
  <si>
    <t>Employers NI contribution:</t>
  </si>
  <si>
    <t>Employers pension contributions:</t>
  </si>
  <si>
    <t>Benefits paid for by employer:</t>
  </si>
  <si>
    <t>Turnover of your business each year:</t>
  </si>
  <si>
    <t>Charge per call per minute:</t>
  </si>
  <si>
    <t>Number of credit controllers used:</t>
  </si>
  <si>
    <t>Credit controller(s) salary saved:</t>
  </si>
  <si>
    <t>CALCULATOR COMPARING THE COSTS AND BENEFITS OF FACTORING WITH OVERDRAFT</t>
  </si>
  <si>
    <t>FACTORING</t>
  </si>
  <si>
    <t>OVERDRAFT</t>
  </si>
  <si>
    <t>Additional annual fees:</t>
  </si>
  <si>
    <t>Overdraft interest %:</t>
  </si>
  <si>
    <t>Interest Charge:</t>
  </si>
  <si>
    <t>Example of level of funds released:</t>
  </si>
  <si>
    <t>Total costs:</t>
  </si>
  <si>
    <t>Costs:</t>
  </si>
  <si>
    <r>
      <t xml:space="preserve">Money saved / </t>
    </r>
    <r>
      <rPr>
        <b/>
        <sz val="10"/>
        <color indexed="10"/>
        <rFont val="Arial"/>
        <family val="2"/>
      </rPr>
      <t>lost</t>
    </r>
  </si>
  <si>
    <t>Overdraft additional annual fee %:</t>
  </si>
  <si>
    <t>Factoring additional annual fees £:</t>
  </si>
  <si>
    <t>REQUEST A FACTORING QUOTE SEARCH NOW</t>
  </si>
  <si>
    <t>GREATEST SAVING: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</si>
</sst>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  <numFmt numFmtId="166" formatCode="0.0%"/>
    <numFmt numFmtId="167" formatCode="&quot;£&quot;#,##0.0"/>
    <numFmt numFmtId="168" formatCode="0.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5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5" fontId="0" fillId="0" borderId="0" xfId="0" applyNumberFormat="1" applyFill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2" borderId="7" xfId="0" applyNumberFormat="1" applyFill="1" applyBorder="1" applyAlignment="1">
      <alignment/>
    </xf>
    <xf numFmtId="10" fontId="0" fillId="2" borderId="7" xfId="0" applyNumberFormat="1" applyFill="1" applyBorder="1" applyAlignment="1">
      <alignment/>
    </xf>
    <xf numFmtId="0" fontId="0" fillId="2" borderId="7" xfId="0" applyFill="1" applyBorder="1" applyAlignment="1">
      <alignment/>
    </xf>
    <xf numFmtId="165" fontId="0" fillId="2" borderId="7" xfId="0" applyNumberFormat="1" applyFill="1" applyBorder="1" applyAlignment="1">
      <alignment/>
    </xf>
    <xf numFmtId="9" fontId="0" fillId="2" borderId="7" xfId="0" applyNumberFormat="1" applyFill="1" applyBorder="1" applyAlignment="1">
      <alignment/>
    </xf>
    <xf numFmtId="166" fontId="0" fillId="2" borderId="7" xfId="0" applyNumberFormat="1" applyFill="1" applyBorder="1" applyAlignment="1">
      <alignment/>
    </xf>
    <xf numFmtId="0" fontId="0" fillId="0" borderId="8" xfId="0" applyBorder="1" applyAlignment="1">
      <alignment/>
    </xf>
    <xf numFmtId="165" fontId="0" fillId="2" borderId="9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0" fontId="0" fillId="0" borderId="0" xfId="0" applyFont="1" applyAlignment="1">
      <alignment/>
    </xf>
    <xf numFmtId="10" fontId="0" fillId="0" borderId="5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8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0" fontId="6" fillId="0" borderId="0" xfId="20" applyFont="1" applyBorder="1" applyAlignment="1">
      <alignment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undinvoice.co.uk/online-quotation-search-request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="90" zoomScaleNormal="90" workbookViewId="0" topLeftCell="A1">
      <selection activeCell="B7" sqref="B7"/>
    </sheetView>
  </sheetViews>
  <sheetFormatPr defaultColWidth="9.140625" defaultRowHeight="12.75"/>
  <cols>
    <col min="1" max="1" width="40.28125" style="0" customWidth="1"/>
    <col min="2" max="2" width="12.00390625" style="0" bestFit="1" customWidth="1"/>
    <col min="4" max="4" width="8.57421875" style="0" bestFit="1" customWidth="1"/>
    <col min="5" max="5" width="46.7109375" style="0" customWidth="1"/>
    <col min="6" max="6" width="2.7109375" style="0" customWidth="1"/>
    <col min="7" max="7" width="12.00390625" style="0" bestFit="1" customWidth="1"/>
    <col min="8" max="8" width="18.57421875" style="0" bestFit="1" customWidth="1"/>
    <col min="9" max="9" width="2.8515625" style="0" customWidth="1"/>
    <col min="10" max="10" width="2.7109375" style="0" customWidth="1"/>
    <col min="11" max="11" width="12.28125" style="0" bestFit="1" customWidth="1"/>
    <col min="12" max="12" width="18.00390625" style="0" bestFit="1" customWidth="1"/>
  </cols>
  <sheetData>
    <row r="1" ht="12.75">
      <c r="A1" s="3" t="s">
        <v>34</v>
      </c>
    </row>
    <row r="2" ht="12.75">
      <c r="A2" s="3"/>
    </row>
    <row r="3" ht="12.75">
      <c r="A3" s="2" t="s">
        <v>15</v>
      </c>
    </row>
    <row r="4" ht="13.5" thickBot="1">
      <c r="A4" s="2"/>
    </row>
    <row r="5" spans="1:12" ht="12.75">
      <c r="A5" s="5" t="s">
        <v>14</v>
      </c>
      <c r="B5" s="6"/>
      <c r="F5" s="23"/>
      <c r="G5" s="24"/>
      <c r="H5" s="6"/>
      <c r="I5" s="27"/>
      <c r="J5" s="23"/>
      <c r="K5" s="24"/>
      <c r="L5" s="6"/>
    </row>
    <row r="6" spans="1:12" ht="23.25">
      <c r="A6" s="7"/>
      <c r="B6" s="8"/>
      <c r="F6" s="7"/>
      <c r="G6" s="36" t="s">
        <v>35</v>
      </c>
      <c r="H6" s="8"/>
      <c r="I6" s="27"/>
      <c r="J6" s="7"/>
      <c r="K6" s="36" t="s">
        <v>36</v>
      </c>
      <c r="L6" s="8"/>
    </row>
    <row r="7" spans="1:12" ht="12.75">
      <c r="A7" s="9" t="s">
        <v>30</v>
      </c>
      <c r="B7" s="10">
        <v>1000000</v>
      </c>
      <c r="F7" s="7"/>
      <c r="G7" s="25"/>
      <c r="H7" s="8"/>
      <c r="I7" s="27"/>
      <c r="J7" s="7"/>
      <c r="K7" s="25"/>
      <c r="L7" s="8"/>
    </row>
    <row r="8" spans="1:12" ht="12.75">
      <c r="A8" s="7"/>
      <c r="B8" s="21"/>
      <c r="E8" t="s">
        <v>40</v>
      </c>
      <c r="F8" s="7"/>
      <c r="G8" s="26">
        <f>B7*12.5%</f>
        <v>125000</v>
      </c>
      <c r="H8" s="8"/>
      <c r="I8" s="27"/>
      <c r="J8" s="7"/>
      <c r="K8" s="26">
        <f>((B7/12)*2)*50%</f>
        <v>83333.33333333333</v>
      </c>
      <c r="L8" s="8"/>
    </row>
    <row r="9" spans="1:12" ht="12.75">
      <c r="A9" s="9" t="s">
        <v>16</v>
      </c>
      <c r="B9" s="11">
        <v>0.007</v>
      </c>
      <c r="F9" s="7"/>
      <c r="G9" s="27"/>
      <c r="H9" s="8"/>
      <c r="I9" s="27"/>
      <c r="J9" s="7"/>
      <c r="K9" s="27"/>
      <c r="L9" s="8"/>
    </row>
    <row r="10" spans="1:12" ht="12.75">
      <c r="A10" s="9" t="s">
        <v>23</v>
      </c>
      <c r="B10" s="11">
        <v>0.035</v>
      </c>
      <c r="F10" s="7"/>
      <c r="G10" s="27"/>
      <c r="H10" s="8"/>
      <c r="I10" s="27"/>
      <c r="J10" s="7"/>
      <c r="K10" s="27"/>
      <c r="L10" s="8"/>
    </row>
    <row r="11" spans="1:12" ht="12.75">
      <c r="A11" s="9" t="s">
        <v>45</v>
      </c>
      <c r="B11" s="10">
        <v>0</v>
      </c>
      <c r="D11" t="s">
        <v>42</v>
      </c>
      <c r="E11" t="s">
        <v>0</v>
      </c>
      <c r="F11" s="7"/>
      <c r="G11" s="26">
        <f>B7*B9</f>
        <v>7000</v>
      </c>
      <c r="H11" s="8"/>
      <c r="I11" s="27"/>
      <c r="J11" s="7"/>
      <c r="K11" s="26">
        <v>0</v>
      </c>
      <c r="L11" s="8"/>
    </row>
    <row r="12" spans="1:12" ht="12.75">
      <c r="A12" s="7"/>
      <c r="B12" s="20"/>
      <c r="E12" t="s">
        <v>1</v>
      </c>
      <c r="F12" s="7"/>
      <c r="G12" s="26">
        <f>G8*B10</f>
        <v>4375</v>
      </c>
      <c r="H12" s="8"/>
      <c r="I12" s="27"/>
      <c r="J12" s="7"/>
      <c r="K12" s="26">
        <v>0</v>
      </c>
      <c r="L12" s="8"/>
    </row>
    <row r="13" spans="1:12" ht="12.75">
      <c r="A13" s="9" t="s">
        <v>38</v>
      </c>
      <c r="B13" s="11">
        <v>0.035</v>
      </c>
      <c r="E13" t="s">
        <v>39</v>
      </c>
      <c r="F13" s="7"/>
      <c r="G13" s="26">
        <v>0</v>
      </c>
      <c r="H13" s="8"/>
      <c r="I13" s="27"/>
      <c r="J13" s="7"/>
      <c r="K13" s="26">
        <f>K8*B13</f>
        <v>2916.666666666667</v>
      </c>
      <c r="L13" s="8"/>
    </row>
    <row r="14" spans="1:12" ht="12.75">
      <c r="A14" s="9" t="s">
        <v>44</v>
      </c>
      <c r="B14" s="11">
        <v>0.0125</v>
      </c>
      <c r="E14" t="s">
        <v>37</v>
      </c>
      <c r="F14" s="7"/>
      <c r="G14" s="26">
        <f>B11</f>
        <v>0</v>
      </c>
      <c r="H14" s="8"/>
      <c r="I14" s="27"/>
      <c r="J14" s="7"/>
      <c r="K14" s="35">
        <f>K8*B14</f>
        <v>1041.6666666666667</v>
      </c>
      <c r="L14" s="8"/>
    </row>
    <row r="15" spans="1:12" ht="12.75">
      <c r="A15" s="7"/>
      <c r="B15" s="8"/>
      <c r="F15" s="7"/>
      <c r="G15" s="26"/>
      <c r="H15" s="8"/>
      <c r="I15" s="27"/>
      <c r="J15" s="7"/>
      <c r="K15" s="27"/>
      <c r="L15" s="8"/>
    </row>
    <row r="16" spans="1:12" ht="13.5" thickBot="1">
      <c r="A16" s="9" t="s">
        <v>26</v>
      </c>
      <c r="B16" s="12">
        <v>100</v>
      </c>
      <c r="E16" t="s">
        <v>41</v>
      </c>
      <c r="F16" s="7"/>
      <c r="G16" s="1">
        <f>SUM(G11:G14)</f>
        <v>11375</v>
      </c>
      <c r="H16" s="8"/>
      <c r="I16" s="27"/>
      <c r="J16" s="7"/>
      <c r="K16" s="1">
        <f>SUM(K11:K14)</f>
        <v>3958.333333333334</v>
      </c>
      <c r="L16" s="8"/>
    </row>
    <row r="17" spans="1:12" ht="13.5" thickTop="1">
      <c r="A17" s="9" t="s">
        <v>6</v>
      </c>
      <c r="B17" s="12">
        <v>2</v>
      </c>
      <c r="F17" s="7"/>
      <c r="G17" s="27"/>
      <c r="H17" s="8"/>
      <c r="I17" s="27"/>
      <c r="J17" s="7"/>
      <c r="K17" s="27"/>
      <c r="L17" s="8"/>
    </row>
    <row r="18" spans="1:12" ht="12.75">
      <c r="A18" s="9" t="s">
        <v>7</v>
      </c>
      <c r="B18" s="12">
        <v>5</v>
      </c>
      <c r="D18" t="s">
        <v>2</v>
      </c>
      <c r="E18" t="s">
        <v>33</v>
      </c>
      <c r="F18" s="7"/>
      <c r="G18" s="30">
        <f>B28*B27</f>
        <v>15000</v>
      </c>
      <c r="H18" s="8"/>
      <c r="I18" s="27"/>
      <c r="J18" s="7"/>
      <c r="K18" s="26">
        <v>0</v>
      </c>
      <c r="L18" s="8"/>
    </row>
    <row r="19" spans="1:12" ht="12.75">
      <c r="A19" s="9" t="s">
        <v>31</v>
      </c>
      <c r="B19" s="13">
        <v>0.04</v>
      </c>
      <c r="E19" t="s">
        <v>27</v>
      </c>
      <c r="F19" s="7"/>
      <c r="G19" s="26">
        <f>G18*B30</f>
        <v>2070</v>
      </c>
      <c r="H19" s="8"/>
      <c r="I19" s="27"/>
      <c r="J19" s="7"/>
      <c r="K19" s="26">
        <v>0</v>
      </c>
      <c r="L19" s="8"/>
    </row>
    <row r="20" spans="1:12" ht="12.75">
      <c r="A20" s="9" t="s">
        <v>8</v>
      </c>
      <c r="B20" s="12">
        <v>1.25</v>
      </c>
      <c r="E20" t="s">
        <v>28</v>
      </c>
      <c r="F20" s="7"/>
      <c r="G20" s="26">
        <f>G18*B31</f>
        <v>0</v>
      </c>
      <c r="H20" s="8"/>
      <c r="I20" s="27"/>
      <c r="J20" s="7"/>
      <c r="K20" s="26">
        <v>0</v>
      </c>
      <c r="L20" s="8"/>
    </row>
    <row r="21" spans="1:12" ht="12.75">
      <c r="A21" s="9" t="s">
        <v>9</v>
      </c>
      <c r="B21" s="13">
        <v>0.5</v>
      </c>
      <c r="E21" t="s">
        <v>29</v>
      </c>
      <c r="F21" s="7"/>
      <c r="G21" s="26">
        <f>B32</f>
        <v>0</v>
      </c>
      <c r="H21" s="8"/>
      <c r="I21" s="27"/>
      <c r="J21" s="7"/>
      <c r="K21" s="26">
        <v>0</v>
      </c>
      <c r="L21" s="8"/>
    </row>
    <row r="22" spans="1:12" ht="12.75">
      <c r="A22" s="9" t="s">
        <v>10</v>
      </c>
      <c r="B22" s="13">
        <v>0.39</v>
      </c>
      <c r="E22" t="s">
        <v>4</v>
      </c>
      <c r="F22" s="7"/>
      <c r="G22" s="26">
        <f>B33*4</f>
        <v>160</v>
      </c>
      <c r="H22" s="8"/>
      <c r="I22" s="27"/>
      <c r="J22" s="7"/>
      <c r="K22" s="26">
        <v>0</v>
      </c>
      <c r="L22" s="8"/>
    </row>
    <row r="23" spans="1:12" ht="12.75">
      <c r="A23" s="7"/>
      <c r="B23" s="8"/>
      <c r="E23" t="s">
        <v>5</v>
      </c>
      <c r="F23" s="7"/>
      <c r="G23" s="26">
        <f>B16*B17*B18*B19</f>
        <v>40</v>
      </c>
      <c r="H23" s="8"/>
      <c r="I23" s="27"/>
      <c r="J23" s="7"/>
      <c r="K23" s="26">
        <v>0</v>
      </c>
      <c r="L23" s="8"/>
    </row>
    <row r="24" spans="1:12" ht="12.75">
      <c r="A24" s="9" t="s">
        <v>12</v>
      </c>
      <c r="B24" s="14">
        <v>0.05</v>
      </c>
      <c r="E24" t="s">
        <v>11</v>
      </c>
      <c r="F24" s="7"/>
      <c r="G24" s="26">
        <f>(B16*B20)*(B21+B22)</f>
        <v>111.25</v>
      </c>
      <c r="H24" s="8"/>
      <c r="I24" s="27"/>
      <c r="J24" s="7"/>
      <c r="K24" s="26">
        <v>0</v>
      </c>
      <c r="L24" s="8"/>
    </row>
    <row r="25" spans="1:12" ht="12.75">
      <c r="A25" s="9" t="s">
        <v>17</v>
      </c>
      <c r="B25" s="14">
        <v>0.1</v>
      </c>
      <c r="F25" s="7"/>
      <c r="G25" s="26"/>
      <c r="H25" s="8"/>
      <c r="I25" s="27"/>
      <c r="J25" s="7"/>
      <c r="K25" s="27"/>
      <c r="L25" s="8"/>
    </row>
    <row r="26" spans="1:12" ht="12.75">
      <c r="A26" s="7"/>
      <c r="B26" s="8"/>
      <c r="D26" s="4"/>
      <c r="E26" t="s">
        <v>13</v>
      </c>
      <c r="F26" s="7"/>
      <c r="G26" s="26">
        <f>B7*B25*B24</f>
        <v>5000</v>
      </c>
      <c r="H26" s="8"/>
      <c r="I26" s="27"/>
      <c r="J26" s="7"/>
      <c r="K26" s="26">
        <f>(G26/G8)*K8</f>
        <v>3333.333333333333</v>
      </c>
      <c r="L26" s="8"/>
    </row>
    <row r="27" spans="1:12" ht="12.75">
      <c r="A27" s="9" t="s">
        <v>32</v>
      </c>
      <c r="B27" s="18">
        <v>1</v>
      </c>
      <c r="F27" s="7"/>
      <c r="G27" s="26"/>
      <c r="H27" s="8"/>
      <c r="I27" s="27"/>
      <c r="J27" s="7"/>
      <c r="K27" s="27"/>
      <c r="L27" s="8"/>
    </row>
    <row r="28" spans="1:12" ht="13.5" thickBot="1">
      <c r="A28" s="9" t="s">
        <v>18</v>
      </c>
      <c r="B28" s="10">
        <v>15000</v>
      </c>
      <c r="E28" t="s">
        <v>3</v>
      </c>
      <c r="F28" s="7"/>
      <c r="G28" s="1">
        <f>SUM(G18:G26)</f>
        <v>22381.25</v>
      </c>
      <c r="H28" s="8"/>
      <c r="I28" s="27"/>
      <c r="J28" s="7"/>
      <c r="K28" s="1">
        <f>SUM(K18:K26)</f>
        <v>3333.333333333333</v>
      </c>
      <c r="L28" s="8"/>
    </row>
    <row r="29" spans="1:12" ht="13.5" thickTop="1">
      <c r="A29" s="7"/>
      <c r="B29" s="8"/>
      <c r="F29" s="7"/>
      <c r="G29" s="27"/>
      <c r="H29" s="8"/>
      <c r="I29" s="27"/>
      <c r="J29" s="7"/>
      <c r="K29" s="27"/>
      <c r="L29" s="8"/>
    </row>
    <row r="30" spans="1:12" ht="13.5" thickBot="1">
      <c r="A30" s="9" t="s">
        <v>19</v>
      </c>
      <c r="B30" s="15">
        <v>0.138</v>
      </c>
      <c r="E30" s="2" t="s">
        <v>25</v>
      </c>
      <c r="F30" s="28"/>
      <c r="G30" s="22">
        <f>G28-G16</f>
        <v>11006.25</v>
      </c>
      <c r="H30" s="29" t="s">
        <v>24</v>
      </c>
      <c r="I30" s="34"/>
      <c r="J30" s="7"/>
      <c r="K30" s="22">
        <f>K28-K16</f>
        <v>-625.0000000000009</v>
      </c>
      <c r="L30" s="29" t="s">
        <v>43</v>
      </c>
    </row>
    <row r="31" spans="1:12" ht="14.25" thickBot="1" thickTop="1">
      <c r="A31" s="9" t="s">
        <v>20</v>
      </c>
      <c r="B31" s="15">
        <v>0</v>
      </c>
      <c r="F31" s="31"/>
      <c r="G31" s="32"/>
      <c r="H31" s="33"/>
      <c r="J31" s="31"/>
      <c r="K31" s="32"/>
      <c r="L31" s="33"/>
    </row>
    <row r="32" spans="1:12" ht="12.75">
      <c r="A32" s="9" t="s">
        <v>21</v>
      </c>
      <c r="B32" s="13">
        <v>0</v>
      </c>
      <c r="F32" s="27"/>
      <c r="G32" s="27"/>
      <c r="H32" s="27"/>
      <c r="I32" s="27"/>
      <c r="J32" s="27"/>
      <c r="K32" s="27"/>
      <c r="L32" s="27"/>
    </row>
    <row r="33" spans="1:12" ht="24" thickBot="1">
      <c r="A33" s="16" t="s">
        <v>22</v>
      </c>
      <c r="B33" s="17">
        <v>40</v>
      </c>
      <c r="E33" s="36" t="s">
        <v>47</v>
      </c>
      <c r="F33" s="27"/>
      <c r="G33" s="36" t="str">
        <f>IF(G30&gt;K30,G6,K6)</f>
        <v>FACTORING</v>
      </c>
      <c r="H33" s="27"/>
      <c r="I33" s="27"/>
      <c r="J33" s="27"/>
      <c r="K33" s="27"/>
      <c r="L33" s="27"/>
    </row>
    <row r="34" spans="6:12" ht="12.75">
      <c r="F34" s="37"/>
      <c r="G34" s="27"/>
      <c r="H34" s="27"/>
      <c r="I34" s="27"/>
      <c r="J34" s="27"/>
      <c r="K34" s="27"/>
      <c r="L34" s="27"/>
    </row>
    <row r="35" ht="12.75">
      <c r="G35" s="38" t="s">
        <v>46</v>
      </c>
    </row>
    <row r="37" ht="12.75">
      <c r="D37" s="2"/>
    </row>
    <row r="40" s="2" customFormat="1" ht="12.75">
      <c r="A40" s="19"/>
    </row>
  </sheetData>
  <hyperlinks>
    <hyperlink ref="G35" r:id="rId1" display="REQUEST A FACTORING QUOTE SEARCH NOW"/>
  </hyperlinks>
  <printOptions/>
  <pageMargins left="0.75" right="0.75" top="1" bottom="1" header="0.5" footer="0.5"/>
  <pageSetup fitToHeight="1" fitToWidth="1" horizontalDpi="300" verticalDpi="300" orientation="landscape" paperSize="9" scale="71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FundInvoice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Calculator comparing Factoring with Overdraft</dc:title>
  <dc:subject>Calculator that compares the costs and benefits of using factoring against using overdraft.</dc:subject>
  <dc:creator>Glenn Blackman</dc:creator>
  <cp:keywords>factoring, overdraft, compare, calculator</cp:keywords>
  <dc:description/>
  <cp:lastModifiedBy>Glenn Blackman</cp:lastModifiedBy>
  <cp:lastPrinted>2009-09-24T10:04:05Z</cp:lastPrinted>
  <dcterms:created xsi:type="dcterms:W3CDTF">2009-09-21T13:39:17Z</dcterms:created>
  <dcterms:modified xsi:type="dcterms:W3CDTF">2014-04-17T22:13:03Z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